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FS사업\0. 24년\11. 제안서작성지원_수시\1. 공고문\(붙임2)양식_제안서작성\"/>
    </mc:Choice>
  </mc:AlternateContent>
  <xr:revisionPtr revIDLastSave="0" documentId="13_ncr:1_{C818AC24-DBAB-4502-81F9-A0BF1F47680A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5. 지원의 적정성" sheetId="5" r:id="rId4"/>
    <sheet name="7. 기타가점" sheetId="4" r:id="rId5"/>
    <sheet name="8. 기타감점" sheetId="6" r:id="rId6"/>
  </sheets>
  <externalReferences>
    <externalReference r:id="rId7"/>
  </externalReference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'5. 지원의 적정성'!$A$1:$G$23</definedName>
    <definedName name="_xlnm.Print_Area" localSheetId="4">'7. 기타가점'!$A$1:$G$42</definedName>
    <definedName name="_xlnm.Print_Area" localSheetId="5">'8. 기타감점'!$A$1:$G$26</definedName>
    <definedName name="_xlnm.Print_Area" localSheetId="0">'정량평가 총계'!$A$1:$H$27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3" i="1"/>
  <c r="E8" i="6"/>
  <c r="E6" i="6"/>
  <c r="E5" i="6"/>
  <c r="F17" i="1" l="1"/>
  <c r="G17" i="1" s="1"/>
  <c r="E9" i="3"/>
  <c r="E8" i="3"/>
  <c r="E10" i="3"/>
  <c r="C8" i="5"/>
  <c r="E8" i="5"/>
  <c r="F8" i="5" s="1"/>
  <c r="E6" i="5"/>
  <c r="E5" i="5"/>
  <c r="E18" i="1"/>
  <c r="F16" i="1" l="1"/>
  <c r="C8" i="3" l="1"/>
  <c r="C9" i="3"/>
  <c r="C10" i="3"/>
  <c r="C8" i="2"/>
  <c r="C9" i="2"/>
  <c r="C10" i="2"/>
  <c r="C11" i="2"/>
  <c r="C12" i="2"/>
  <c r="F8" i="3" l="1"/>
  <c r="E22" i="1" l="1"/>
  <c r="F21" i="1" l="1"/>
  <c r="G21" i="1" s="1"/>
  <c r="E10" i="4" l="1"/>
  <c r="F10" i="4" s="1"/>
  <c r="E9" i="4"/>
  <c r="E8" i="4"/>
  <c r="F9" i="4" l="1"/>
  <c r="F20" i="1"/>
  <c r="G20" i="1" s="1"/>
  <c r="F8" i="4"/>
  <c r="F19" i="1"/>
  <c r="F10" i="3" l="1"/>
  <c r="F9" i="3"/>
  <c r="E21" i="2"/>
  <c r="E8" i="2" s="1"/>
  <c r="F8" i="2" s="1"/>
  <c r="E12" i="2"/>
  <c r="F12" i="2" s="1"/>
  <c r="E11" i="2"/>
  <c r="F11" i="2" s="1"/>
  <c r="E10" i="2"/>
  <c r="F10" i="2" s="1"/>
  <c r="E29" i="2"/>
  <c r="E9" i="2" s="1"/>
  <c r="F9" i="2" s="1"/>
  <c r="F10" i="1" l="1"/>
  <c r="G10" i="1" s="1"/>
  <c r="F13" i="1"/>
  <c r="G13" i="1" s="1"/>
  <c r="F11" i="1"/>
  <c r="G11" i="1" s="1"/>
  <c r="F9" i="1"/>
  <c r="F12" i="1"/>
  <c r="G12" i="1" s="1"/>
  <c r="F15" i="1" l="1"/>
  <c r="G15" i="1" s="1"/>
  <c r="G16" i="1"/>
  <c r="E25" i="1" l="1"/>
  <c r="E5" i="4"/>
  <c r="E5" i="3"/>
  <c r="E6" i="4" l="1"/>
  <c r="E6" i="3"/>
  <c r="E6" i="2"/>
  <c r="E5" i="2"/>
  <c r="F14" i="1" l="1"/>
  <c r="G14" i="1" s="1"/>
  <c r="G9" i="1"/>
  <c r="G19" i="1"/>
  <c r="G22" i="1" s="1"/>
  <c r="G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<sst xmlns="http://schemas.openxmlformats.org/spreadsheetml/2006/main" count="250" uniqueCount="144">
  <si>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</si>
  <si>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</si>
  <si>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</si>
  <si>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</si>
  <si>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</si>
  <si>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</si>
  <si>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</si>
  <si>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</si>
  <si>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</si>
  <si>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</si>
  <si>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</si>
  <si>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</si>
  <si>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</si>
  <si>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</si>
  <si>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</si>
  <si>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</si>
  <si>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</si>
  <si>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</si>
  <si>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</si>
  <si>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</si>
  <si>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</si>
  <si>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</si>
  <si>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</si>
  <si>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</si>
  <si>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</si>
  <si>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</si>
  <si>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</si>
  <si>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</si>
  <si>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</si>
  <si>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</si>
  <si>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</si>
  <si>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</si>
  <si>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</si>
  <si>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</si>
  <si>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</si>
  <si>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</si>
  <si>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</si>
  <si>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</si>
  <si>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</si>
  <si>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</si>
  <si>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</si>
  <si>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</si>
  <si>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</si>
  <si>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</si>
  <si>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</si>
  <si>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</si>
  <si>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</si>
  <si>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</si>
  <si>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</si>
  <si>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</si>
  <si>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</si>
  <si>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</si>
  <si>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</si>
  <si>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</si>
  <si>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</si>
  <si>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</si>
  <si>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</si>
  <si>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</si>
  <si>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</si>
  <si>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</si>
  <si>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</si>
  <si>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</si>
  <si>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</si>
  <si>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</si>
  <si>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</si>
  <si>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</si>
  <si>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</si>
  <si>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</si>
  <si>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</si>
  <si>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</si>
  <si>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</si>
  <si>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</si>
  <si>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</si>
  <si>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</si>
  <si>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</si>
  <si>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</si>
  <si>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</si>
  <si>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</si>
  <si>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</si>
  <si>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</si>
  <si>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</si>
  <si>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</si>
  <si>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</si>
  <si>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</si>
  <si>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</si>
  <si>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</si>
  <si>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</si>
  <si>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</si>
  <si>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</si>
  <si>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</si>
  <si>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</si>
  <si>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</si>
  <si>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</si>
  <si>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</si>
  <si>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</si>
  <si>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</si>
  <si>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</si>
  <si>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1-3. 경제 환경</t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</si>
  <si>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</si>
  <si>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</si>
  <si>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</si>
  <si>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</si>
  <si>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7-4. 중소 및 중견기업 진출 사업</t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</si>
  <si>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3"/>
        <charset val="129"/>
        <scheme val="minor"/>
      </rPr>
      <t xml:space="preserve"> 입찰 또는 수의계약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</si>
  <si>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7-4. 중소·중견기업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컨소 등을 구성하여 공동으로 추진하는 사업</t>
    </r>
    <phoneticPr fontId="2" type="noConversion"/>
  </si>
  <si>
    <t>화산</t>
    <phoneticPr fontId="2" type="noConversion"/>
  </si>
  <si>
    <t>해일</t>
    <phoneticPr fontId="2" type="noConversion"/>
  </si>
  <si>
    <t>0건</t>
    <phoneticPr fontId="2" type="noConversion"/>
  </si>
  <si>
    <t>ㅁ 제안서작성 자체 정량평가표</t>
    <phoneticPr fontId="2" type="noConversion"/>
  </si>
  <si>
    <t>5. 지원의 적정성</t>
    <phoneticPr fontId="2" type="noConversion"/>
  </si>
  <si>
    <t>5-1. 타당성조사 수행 여부</t>
    <phoneticPr fontId="2" type="noConversion"/>
  </si>
  <si>
    <t>5/3/1</t>
    <phoneticPr fontId="2" type="noConversion"/>
  </si>
  <si>
    <r>
      <t xml:space="preserve"> 5-1. 타당성조사 수행 여부(5) :</t>
    </r>
    <r>
      <rPr>
        <sz val="11"/>
        <color theme="1"/>
        <rFont val="맑은 고딕"/>
        <family val="3"/>
        <charset val="129"/>
        <scheme val="minor"/>
      </rPr>
      <t xml:space="preserve"> KIND가 F/S를 지원한 사업(5), KIND 외 아국 정부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 xml:space="preserve">공공기관이 F/S를 지원한 사업(3), 현지 정부 또는 지원기업 자체적으로 F/S를 수행한 사업(1) </t>
    </r>
    <phoneticPr fontId="2" type="noConversion"/>
  </si>
  <si>
    <t>5-1. 타당성조사 수행 여부</t>
    <phoneticPr fontId="2" type="noConversion"/>
  </si>
  <si>
    <t>지원 기관</t>
    <phoneticPr fontId="2" type="noConversion"/>
  </si>
  <si>
    <t>KIND</t>
    <phoneticPr fontId="2" type="noConversion"/>
  </si>
  <si>
    <t>* 사업명과 지원 기관명 포함 必</t>
    <phoneticPr fontId="2" type="noConversion"/>
  </si>
  <si>
    <t>F/S 보고서 표지 등의 이미지/링크</t>
    <phoneticPr fontId="2" type="noConversion"/>
  </si>
  <si>
    <t>ㅇㅇㅇㅇ 사업</t>
    <phoneticPr fontId="2" type="noConversion"/>
  </si>
  <si>
    <t>1/0.7/0.5/0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</si>
  <si>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환경(1)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</si>
  <si>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환경(1)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</si>
  <si>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환경(1):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이상(1.0), 개도국 평균 미만(0.5), 채무불이행/IMF 지원 대상 등인 경우(0.0)</t>
    </r>
    <phoneticPr fontId="2" type="noConversion"/>
  </si>
  <si>
    <t>1/0.5/0</t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</si>
  <si>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현황(1)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존재(1.0), 명시적 제도 및 법령은 없으나 PPP 관련 업무를 주관하는 정부조직이 명확하게 규정되어 있음(0.5), 관련 법령 및 조직이 존재하지 않음(0.0)</t>
    </r>
    <phoneticPr fontId="2" type="noConversion"/>
  </si>
  <si>
    <r>
      <t xml:space="preserve"> 1-5. 사업대상지 자연환경(1)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발생(1.0), 1회 발생(0.7), 2회 발생(0.5), 3회 발생(0.0)</t>
    </r>
    <phoneticPr fontId="2" type="noConversion"/>
  </si>
  <si>
    <t>2-1. 기업신용등급</t>
    <phoneticPr fontId="2" type="noConversion"/>
  </si>
  <si>
    <t>2-2. 국내외 투자개발 인프라사업 수행 경험</t>
    <phoneticPr fontId="2" type="noConversion"/>
  </si>
  <si>
    <t>2-3. 대상국가 사업경험</t>
    <phoneticPr fontId="2" type="noConversion"/>
  </si>
  <si>
    <t xml:space="preserve">2-1. 기업신용등급 </t>
    <phoneticPr fontId="2" type="noConversion"/>
  </si>
  <si>
    <r>
      <t xml:space="preserve"> 2-1. 기업신용등급[미비시 무담보 기업어음 등급](5) : </t>
    </r>
    <r>
      <rPr>
        <sz val="11"/>
        <color theme="1"/>
        <rFont val="맑은 고딕"/>
        <family val="3"/>
        <charset val="129"/>
        <scheme val="minor"/>
      </rPr>
      <t>AA[어음등급 A1] 이상(5), A[어음등급 A2] 이상(4), BBB[어음등급 A3] 초과 (3), BBB[어음등급 A3] 이하(2), 등급 없는 경우(1)</t>
    </r>
    <phoneticPr fontId="2" type="noConversion"/>
  </si>
  <si>
    <t>2-2. 국내외 투자개발 인프라사업 수행 경험</t>
    <phoneticPr fontId="2" type="noConversion"/>
  </si>
  <si>
    <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 수행 2건 이상(5), 사업주로 수행 1건(4), EPC 또는 O&amp;M 참여 2건 이상(3), EPC 또는 O&amp;M 참여 1건(2), 해당사항 없는 경우(1)</t>
    </r>
    <phoneticPr fontId="2" type="noConversion"/>
  </si>
  <si>
    <t>2-3. 대상국가 사업경험(5년 이내)</t>
    <phoneticPr fontId="2" type="noConversion"/>
  </si>
  <si>
    <r>
      <t xml:space="preserve"> </t>
    </r>
    <r>
      <rPr>
        <b/>
        <sz val="11"/>
        <rFont val="맑은 고딕"/>
        <family val="3"/>
        <charset val="129"/>
        <scheme val="minor"/>
      </rPr>
      <t xml:space="preserve">2-3. 대상국가 사업경험(5년 이내)(5) : </t>
    </r>
    <r>
      <rPr>
        <sz val="1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</si>
  <si>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(별지 제 23호 서식)</t>
    <phoneticPr fontId="2" type="noConversion"/>
  </si>
  <si>
    <t>8. 기타 감점</t>
  </si>
  <si>
    <t>8-1. 과거 지원사업 대상 사업제안자 평가</t>
  </si>
  <si>
    <t>기타감점 합계</t>
  </si>
  <si>
    <t>8. 기타 감점</t>
    <phoneticPr fontId="2" type="noConversion"/>
  </si>
  <si>
    <t>8-1. 과거 지원사업 대상 사업제안자 평가</t>
    <phoneticPr fontId="2" type="noConversion"/>
  </si>
  <si>
    <t>-3 / -2 / -1 / 0</t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</si>
  <si>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8-1. 과거 지원사업에 대한 해당 사업 감독자의 사업제안자 평가(평가일로부터 향후 1년간 감점적용), 매우 불량(3), 불량(2), 미흡(1), 보통(0) 감점</t>
    </r>
    <phoneticPr fontId="2" type="noConversion"/>
  </si>
  <si>
    <t>KIND에서 직접 평가하므로 신청자는 점수 기입할 필요 없음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</si>
</sst>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%"/>
    <numFmt numFmtId="177" formatCode="\(&quot;WGI&quot;\≧00\)"/>
    <numFmt numFmtId="182" formatCode="mm&quot;월&quot;\ dd&quot;일&quot;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9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" fillId="3" borderId="54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>
      <alignment vertical="center"/>
    </xf>
    <xf numFmtId="0" fontId="16" fillId="2" borderId="2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4" fillId="3" borderId="45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3" xfId="0" quotePrefix="1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0" fillId="7" borderId="58" xfId="0" applyFill="1" applyBorder="1" applyAlignment="1">
      <alignment horizontal="center" vertical="center"/>
    </xf>
    <xf numFmtId="0" fontId="3" fillId="7" borderId="5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3" fillId="7" borderId="16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center" vertical="center"/>
    </xf>
    <xf numFmtId="0" fontId="1" fillId="3" borderId="25" xfId="0" applyFont="1" applyFill="1" applyBorder="1">
      <alignment vertical="center"/>
    </xf>
    <xf numFmtId="182" fontId="4" fillId="6" borderId="22" xfId="0" applyNumberFormat="1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3;FS&#49324;&#50629;/0.%2024&#45380;/10.%20&#49345;&#48152;&#44592;%20FS%20&#51088;&#44552;&#51648;&#50896;%20&#44277;&#47784;/1.%20&#44277;&#44256;&#47928;/(&#48537;&#51076;2)&#44288;&#47144;&#49436;&#49885;%20(64)/%5b&#48537;&#51076;13%5d(&#48324;&#51648;%20&#51228;27&#54840;%20&#49436;&#49885;)%20&#51088;&#52404;%20&#51221;&#47049;&#54217;&#44032;&#54364;(&#44148;&#49444;&#54805;%20&#53804;&#51088;&#44060;&#48156;&#49324;&#50629;%20&#48376;%20&#53440;&#45817;&#49457;&#51312;&#49324;%20&#49888;&#52397;&#5085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량평가 총계"/>
      <sheetName val="1. 사업환경"/>
      <sheetName val="2. 사업추진 역량"/>
      <sheetName val="7. 기타가점"/>
      <sheetName val="8. 기타감점"/>
    </sheetNames>
    <sheetDataSet>
      <sheetData sheetId="0">
        <row r="6">
          <cell r="F6" t="str">
            <v>미얀마 000 사업</v>
          </cell>
        </row>
        <row r="7">
          <cell r="F7" t="str">
            <v>000 기업</v>
          </cell>
        </row>
      </sheetData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showGridLines="0" tabSelected="1" view="pageBreakPreview" zoomScale="85" zoomScaleNormal="85" zoomScaleSheetLayoutView="85" workbookViewId="0">
      <selection activeCell="P19" sqref="P19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 t="s">
        <v>135</v>
      </c>
    </row>
    <row r="4" spans="1:7" ht="26.25" x14ac:dyDescent="0.3">
      <c r="A4" s="34"/>
      <c r="B4" s="60" t="s">
        <v>108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56</v>
      </c>
    </row>
    <row r="6" spans="1:7" ht="20.25" x14ac:dyDescent="0.3">
      <c r="B6" s="100" t="s">
        <v>7</v>
      </c>
      <c r="C6" s="101"/>
      <c r="D6" s="101"/>
      <c r="E6" s="102"/>
      <c r="F6" s="64" t="s">
        <v>26</v>
      </c>
      <c r="G6" s="65"/>
    </row>
    <row r="7" spans="1:7" ht="17.25" thickBot="1" x14ac:dyDescent="0.35">
      <c r="B7" s="103" t="s">
        <v>11</v>
      </c>
      <c r="C7" s="104"/>
      <c r="D7" s="104"/>
      <c r="E7" s="105"/>
      <c r="F7" s="66" t="s">
        <v>6</v>
      </c>
      <c r="G7" s="67"/>
    </row>
    <row r="8" spans="1:7" x14ac:dyDescent="0.3">
      <c r="B8" s="106" t="s">
        <v>10</v>
      </c>
      <c r="C8" s="107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08" t="s">
        <v>59</v>
      </c>
      <c r="C9" s="1" t="s">
        <v>62</v>
      </c>
      <c r="D9" s="3">
        <v>1</v>
      </c>
      <c r="E9" s="4">
        <v>1</v>
      </c>
      <c r="F9" s="22">
        <f>'1. 사업환경'!E8</f>
        <v>0</v>
      </c>
      <c r="G9" s="5">
        <f>F9*D9</f>
        <v>0</v>
      </c>
    </row>
    <row r="10" spans="1:7" x14ac:dyDescent="0.3">
      <c r="B10" s="108"/>
      <c r="C10" s="1" t="s">
        <v>64</v>
      </c>
      <c r="D10" s="3">
        <v>1</v>
      </c>
      <c r="E10" s="4">
        <v>1</v>
      </c>
      <c r="F10" s="22">
        <f>'1. 사업환경'!E9</f>
        <v>0</v>
      </c>
      <c r="G10" s="5">
        <f t="shared" ref="G10:G17" si="0">F10*D10</f>
        <v>0</v>
      </c>
    </row>
    <row r="11" spans="1:7" x14ac:dyDescent="0.3">
      <c r="B11" s="108"/>
      <c r="C11" s="1" t="s">
        <v>97</v>
      </c>
      <c r="D11" s="3">
        <v>1</v>
      </c>
      <c r="E11" s="4">
        <v>1</v>
      </c>
      <c r="F11" s="22">
        <f>'1. 사업환경'!E10</f>
        <v>1</v>
      </c>
      <c r="G11" s="5">
        <f t="shared" si="0"/>
        <v>1</v>
      </c>
    </row>
    <row r="12" spans="1:7" x14ac:dyDescent="0.3">
      <c r="B12" s="108"/>
      <c r="C12" s="1" t="s">
        <v>65</v>
      </c>
      <c r="D12" s="3">
        <v>1</v>
      </c>
      <c r="E12" s="4">
        <v>1</v>
      </c>
      <c r="F12" s="22">
        <f>'1. 사업환경'!E11</f>
        <v>1</v>
      </c>
      <c r="G12" s="5">
        <f t="shared" si="0"/>
        <v>1</v>
      </c>
    </row>
    <row r="13" spans="1:7" x14ac:dyDescent="0.3">
      <c r="B13" s="108"/>
      <c r="C13" s="1" t="s">
        <v>67</v>
      </c>
      <c r="D13" s="3">
        <v>1</v>
      </c>
      <c r="E13" s="62">
        <v>1</v>
      </c>
      <c r="F13" s="22">
        <f>'1. 사업환경'!E12</f>
        <v>0</v>
      </c>
      <c r="G13" s="5">
        <f t="shared" si="0"/>
        <v>0</v>
      </c>
    </row>
    <row r="14" spans="1:7" x14ac:dyDescent="0.3">
      <c r="B14" s="108" t="s">
        <v>60</v>
      </c>
      <c r="C14" s="1" t="s">
        <v>126</v>
      </c>
      <c r="D14" s="3">
        <v>1</v>
      </c>
      <c r="E14" s="4">
        <v>5</v>
      </c>
      <c r="F14" s="22">
        <f>'2. 사업추진 역량'!E8</f>
        <v>5</v>
      </c>
      <c r="G14" s="5">
        <f t="shared" si="0"/>
        <v>5</v>
      </c>
    </row>
    <row r="15" spans="1:7" x14ac:dyDescent="0.3">
      <c r="B15" s="108"/>
      <c r="C15" s="1" t="s">
        <v>127</v>
      </c>
      <c r="D15" s="3">
        <v>1</v>
      </c>
      <c r="E15" s="4">
        <v>5</v>
      </c>
      <c r="F15" s="22">
        <f>'2. 사업추진 역량'!E9</f>
        <v>5</v>
      </c>
      <c r="G15" s="5">
        <f t="shared" si="0"/>
        <v>5</v>
      </c>
    </row>
    <row r="16" spans="1:7" x14ac:dyDescent="0.3">
      <c r="B16" s="108"/>
      <c r="C16" s="1" t="s">
        <v>128</v>
      </c>
      <c r="D16" s="3">
        <v>1</v>
      </c>
      <c r="E16" s="4">
        <v>5</v>
      </c>
      <c r="F16" s="22">
        <f>'2. 사업추진 역량'!E10</f>
        <v>2</v>
      </c>
      <c r="G16" s="5">
        <f t="shared" si="0"/>
        <v>2</v>
      </c>
    </row>
    <row r="17" spans="2:7" x14ac:dyDescent="0.3">
      <c r="B17" s="94" t="s">
        <v>109</v>
      </c>
      <c r="C17" s="1" t="s">
        <v>110</v>
      </c>
      <c r="D17" s="3">
        <v>1</v>
      </c>
      <c r="E17" s="4">
        <v>5</v>
      </c>
      <c r="F17" s="22">
        <f>'5. 지원의 적정성'!E8</f>
        <v>5</v>
      </c>
      <c r="G17" s="5">
        <f t="shared" si="0"/>
        <v>5</v>
      </c>
    </row>
    <row r="18" spans="2:7" x14ac:dyDescent="0.3">
      <c r="B18" s="109" t="s">
        <v>1</v>
      </c>
      <c r="C18" s="110"/>
      <c r="D18" s="72"/>
      <c r="E18" s="73">
        <f>SUM(E9:E17)</f>
        <v>25</v>
      </c>
      <c r="F18" s="74"/>
      <c r="G18" s="75">
        <f>SUM(G9:G17)</f>
        <v>19</v>
      </c>
    </row>
    <row r="19" spans="2:7" x14ac:dyDescent="0.3">
      <c r="B19" s="108" t="s">
        <v>80</v>
      </c>
      <c r="C19" s="1" t="s">
        <v>81</v>
      </c>
      <c r="D19" s="3">
        <v>1</v>
      </c>
      <c r="E19" s="4">
        <v>2</v>
      </c>
      <c r="F19" s="22">
        <f>'7. 기타가점'!E8</f>
        <v>2</v>
      </c>
      <c r="G19" s="5">
        <f t="shared" ref="G19:G21" si="1">F19</f>
        <v>2</v>
      </c>
    </row>
    <row r="20" spans="2:7" x14ac:dyDescent="0.3">
      <c r="B20" s="108"/>
      <c r="C20" s="1" t="s">
        <v>82</v>
      </c>
      <c r="D20" s="80">
        <v>1</v>
      </c>
      <c r="E20" s="51">
        <v>2</v>
      </c>
      <c r="F20" s="22">
        <f>'7. 기타가점'!E9</f>
        <v>2</v>
      </c>
      <c r="G20" s="5">
        <f t="shared" si="1"/>
        <v>2</v>
      </c>
    </row>
    <row r="21" spans="2:7" x14ac:dyDescent="0.3">
      <c r="B21" s="108"/>
      <c r="C21" s="1" t="s">
        <v>102</v>
      </c>
      <c r="D21" s="80">
        <v>1</v>
      </c>
      <c r="E21" s="51">
        <v>8</v>
      </c>
      <c r="F21" s="22">
        <f>'7. 기타가점'!E10</f>
        <v>8</v>
      </c>
      <c r="G21" s="5">
        <f t="shared" si="1"/>
        <v>8</v>
      </c>
    </row>
    <row r="22" spans="2:7" ht="17.25" thickBot="1" x14ac:dyDescent="0.35">
      <c r="B22" s="111" t="s">
        <v>8</v>
      </c>
      <c r="C22" s="112"/>
      <c r="D22" s="76"/>
      <c r="E22" s="77">
        <f>SUM(E19:E21)</f>
        <v>12</v>
      </c>
      <c r="F22" s="78"/>
      <c r="G22" s="79">
        <f>SUM(G19:G21)</f>
        <v>12</v>
      </c>
    </row>
    <row r="23" spans="2:7" x14ac:dyDescent="0.3">
      <c r="B23" s="173" t="s">
        <v>136</v>
      </c>
      <c r="C23" s="174" t="s">
        <v>137</v>
      </c>
      <c r="D23" s="148">
        <v>1</v>
      </c>
      <c r="E23" s="149">
        <v>0</v>
      </c>
      <c r="F23" s="152">
        <f>'8. 기타감점'!E8</f>
        <v>0</v>
      </c>
      <c r="G23" s="150">
        <v>0</v>
      </c>
    </row>
    <row r="24" spans="2:7" ht="17.25" thickBot="1" x14ac:dyDescent="0.35">
      <c r="B24" s="111" t="s">
        <v>138</v>
      </c>
      <c r="C24" s="146"/>
      <c r="D24" s="172"/>
      <c r="E24" s="168">
        <v>0</v>
      </c>
      <c r="F24" s="169"/>
      <c r="G24" s="170">
        <v>0</v>
      </c>
    </row>
    <row r="25" spans="2:7" ht="17.25" thickBot="1" x14ac:dyDescent="0.35">
      <c r="B25" s="98" t="s">
        <v>9</v>
      </c>
      <c r="C25" s="99"/>
      <c r="D25" s="6"/>
      <c r="E25" s="7">
        <f>E18+E22</f>
        <v>37</v>
      </c>
      <c r="F25" s="8"/>
      <c r="G25" s="9">
        <f>G18+G22+G24</f>
        <v>31</v>
      </c>
    </row>
    <row r="27" spans="2:7" x14ac:dyDescent="0.3">
      <c r="B27" t="s">
        <v>51</v>
      </c>
    </row>
  </sheetData>
  <mergeCells count="10">
    <mergeCell ref="B25:C25"/>
    <mergeCell ref="B6:E6"/>
    <mergeCell ref="B7:E7"/>
    <mergeCell ref="B8:C8"/>
    <mergeCell ref="B9:B13"/>
    <mergeCell ref="B14:B16"/>
    <mergeCell ref="B18:C18"/>
    <mergeCell ref="B22:C22"/>
    <mergeCell ref="B19:B21"/>
    <mergeCell ref="B24:C24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8"/>
  <sheetViews>
    <sheetView showGridLines="0" view="pageBreakPreview" zoomScale="85" zoomScaleNormal="85" zoomScaleSheetLayoutView="85" workbookViewId="0">
      <pane ySplit="15" topLeftCell="A16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 t="s">
        <v>135</v>
      </c>
    </row>
    <row r="2" spans="2:15" ht="17.25" thickBot="1" x14ac:dyDescent="0.35">
      <c r="H2" s="25" t="s">
        <v>120</v>
      </c>
    </row>
    <row r="3" spans="2:15" x14ac:dyDescent="0.3">
      <c r="I3" s="113" t="s">
        <v>75</v>
      </c>
      <c r="J3" s="115" t="s">
        <v>71</v>
      </c>
      <c r="K3" s="115" t="s">
        <v>76</v>
      </c>
      <c r="L3" s="115"/>
      <c r="M3" s="115"/>
      <c r="N3" s="117"/>
      <c r="O3" s="48" t="s">
        <v>47</v>
      </c>
    </row>
    <row r="4" spans="2:15" ht="17.25" customHeight="1" thickBot="1" x14ac:dyDescent="0.35">
      <c r="B4" s="33" t="s">
        <v>57</v>
      </c>
      <c r="I4" s="114"/>
      <c r="J4" s="116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100" t="s">
        <v>7</v>
      </c>
      <c r="C5" s="101"/>
      <c r="D5" s="101"/>
      <c r="E5" s="81" t="str">
        <f>'정량평가 총계'!F6</f>
        <v>미얀마 000 사업</v>
      </c>
      <c r="F5" s="17"/>
      <c r="I5" s="42" t="s">
        <v>72</v>
      </c>
      <c r="J5" s="43">
        <v>1</v>
      </c>
      <c r="K5" s="44">
        <v>0</v>
      </c>
      <c r="L5" s="44">
        <v>0.5</v>
      </c>
      <c r="M5" s="44">
        <v>0.7</v>
      </c>
      <c r="N5" s="45">
        <v>1</v>
      </c>
    </row>
    <row r="6" spans="2:15" ht="17.25" customHeight="1" thickBot="1" x14ac:dyDescent="0.35">
      <c r="B6" s="103" t="s">
        <v>11</v>
      </c>
      <c r="C6" s="104"/>
      <c r="D6" s="104"/>
      <c r="E6" s="82" t="str">
        <f>'정량평가 총계'!F7</f>
        <v>000 기업</v>
      </c>
      <c r="F6" s="17"/>
      <c r="H6" s="25" t="s">
        <v>121</v>
      </c>
    </row>
    <row r="7" spans="2:15" x14ac:dyDescent="0.3">
      <c r="B7" s="123" t="s">
        <v>10</v>
      </c>
      <c r="C7" s="124"/>
      <c r="D7" s="83" t="s">
        <v>24</v>
      </c>
      <c r="E7" s="84" t="s">
        <v>3</v>
      </c>
      <c r="I7" s="128" t="s">
        <v>101</v>
      </c>
      <c r="J7" s="130" t="s">
        <v>71</v>
      </c>
      <c r="K7" s="115" t="s">
        <v>76</v>
      </c>
      <c r="L7" s="115"/>
      <c r="M7" s="115"/>
      <c r="N7" s="117"/>
      <c r="O7" s="48" t="s">
        <v>47</v>
      </c>
    </row>
    <row r="8" spans="2:15" ht="17.25" customHeight="1" thickBot="1" x14ac:dyDescent="0.35">
      <c r="B8" s="125" t="s">
        <v>59</v>
      </c>
      <c r="C8" s="1" t="str">
        <f>'정량평가 총계'!C9</f>
        <v>1-1. 정치 환경</v>
      </c>
      <c r="D8" s="40" t="s">
        <v>119</v>
      </c>
      <c r="E8" s="23">
        <f>E21</f>
        <v>0</v>
      </c>
      <c r="F8" t="str">
        <f>IF(ISERROR(FIND(E8,D8)),FALSE,"")</f>
        <v/>
      </c>
      <c r="I8" s="129"/>
      <c r="J8" s="131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6"/>
      <c r="C9" s="1" t="str">
        <f>'정량평가 총계'!C10</f>
        <v>1-2. 사회 환경</v>
      </c>
      <c r="D9" s="40" t="s">
        <v>119</v>
      </c>
      <c r="E9" s="23">
        <f>E29</f>
        <v>0</v>
      </c>
      <c r="F9" t="str">
        <f t="shared" ref="F9:F12" si="0">IF(ISERROR(FIND(E9,D9)),FALSE,"")</f>
        <v/>
      </c>
      <c r="I9" s="42" t="s">
        <v>72</v>
      </c>
      <c r="J9" s="43">
        <v>1</v>
      </c>
      <c r="K9" s="44">
        <v>0</v>
      </c>
      <c r="L9" s="44">
        <v>0.5</v>
      </c>
      <c r="M9" s="44">
        <v>0.7</v>
      </c>
      <c r="N9" s="45">
        <v>1</v>
      </c>
    </row>
    <row r="10" spans="2:15" x14ac:dyDescent="0.3">
      <c r="B10" s="126"/>
      <c r="C10" s="38" t="str">
        <f>'정량평가 총계'!C11</f>
        <v>1-3. 경제 환경</v>
      </c>
      <c r="D10" s="39" t="s">
        <v>123</v>
      </c>
      <c r="E10" s="31">
        <f>E37</f>
        <v>1</v>
      </c>
      <c r="F10" t="str">
        <f t="shared" si="0"/>
        <v/>
      </c>
      <c r="H10" s="25" t="s">
        <v>122</v>
      </c>
    </row>
    <row r="11" spans="2:15" x14ac:dyDescent="0.3">
      <c r="B11" s="126"/>
      <c r="C11" s="38" t="str">
        <f>'정량평가 총계'!C12</f>
        <v>1-4. PPP 제도·법령 현황</v>
      </c>
      <c r="D11" s="39" t="s">
        <v>123</v>
      </c>
      <c r="E11" s="31">
        <f>E49</f>
        <v>1</v>
      </c>
      <c r="F11" t="str">
        <f t="shared" si="0"/>
        <v/>
      </c>
      <c r="I11" t="s">
        <v>48</v>
      </c>
    </row>
    <row r="12" spans="2:15" ht="17.25" thickBot="1" x14ac:dyDescent="0.35">
      <c r="B12" s="127"/>
      <c r="C12" s="10" t="str">
        <f>'정량평가 총계'!C13</f>
        <v>1-5. 사업대상지 자연환경</v>
      </c>
      <c r="D12" s="41" t="s">
        <v>119</v>
      </c>
      <c r="E12" s="24">
        <f>F59</f>
        <v>0</v>
      </c>
      <c r="F12" t="str">
        <f t="shared" si="0"/>
        <v/>
      </c>
      <c r="H12" s="26" t="s">
        <v>124</v>
      </c>
    </row>
    <row r="13" spans="2:15" x14ac:dyDescent="0.3">
      <c r="H13" s="26" t="s">
        <v>125</v>
      </c>
    </row>
    <row r="14" spans="2:15" x14ac:dyDescent="0.3">
      <c r="H14" s="26"/>
      <c r="I14" t="s">
        <v>74</v>
      </c>
    </row>
    <row r="15" spans="2:15" x14ac:dyDescent="0.3">
      <c r="H15" s="26"/>
      <c r="I15" t="s">
        <v>49</v>
      </c>
    </row>
    <row r="16" spans="2:15" x14ac:dyDescent="0.3">
      <c r="H16" s="26"/>
    </row>
    <row r="17" spans="2:8" ht="17.25" thickBot="1" x14ac:dyDescent="0.35"/>
    <row r="18" spans="2:8" x14ac:dyDescent="0.3">
      <c r="B18" s="119" t="s">
        <v>61</v>
      </c>
      <c r="C18" s="120"/>
    </row>
    <row r="19" spans="2:8" ht="17.25" thickBot="1" x14ac:dyDescent="0.35">
      <c r="B19" s="121"/>
      <c r="C19" s="122"/>
    </row>
    <row r="20" spans="2:8" ht="49.5" x14ac:dyDescent="0.3">
      <c r="B20" s="85" t="s">
        <v>18</v>
      </c>
      <c r="C20" s="86" t="s">
        <v>69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</v>
      </c>
    </row>
    <row r="22" spans="2:8" ht="18" customHeight="1" x14ac:dyDescent="0.3">
      <c r="B22" s="12" t="s">
        <v>14</v>
      </c>
      <c r="C22" s="63">
        <v>9.91</v>
      </c>
      <c r="D22" s="15" t="s">
        <v>70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19" t="s">
        <v>63</v>
      </c>
      <c r="C26" s="120"/>
    </row>
    <row r="27" spans="2:8" ht="17.25" customHeight="1" thickBot="1" x14ac:dyDescent="0.35">
      <c r="B27" s="121"/>
      <c r="C27" s="122"/>
      <c r="H27" s="25"/>
    </row>
    <row r="28" spans="2:8" ht="33" x14ac:dyDescent="0.3">
      <c r="B28" s="85" t="s">
        <v>18</v>
      </c>
      <c r="C28" s="86" t="s">
        <v>73</v>
      </c>
      <c r="D28" s="85" t="s">
        <v>13</v>
      </c>
      <c r="E28" s="85" t="s">
        <v>3</v>
      </c>
    </row>
    <row r="29" spans="2:8" x14ac:dyDescent="0.3">
      <c r="E29" s="16">
        <f>HLOOKUP(C30,$K$8:$N$9,2,TRUE)</f>
        <v>0</v>
      </c>
    </row>
    <row r="30" spans="2:8" ht="16.5" customHeight="1" x14ac:dyDescent="0.3">
      <c r="B30" s="12" t="s">
        <v>14</v>
      </c>
      <c r="C30" s="63">
        <v>21.74</v>
      </c>
      <c r="D30" s="15" t="s">
        <v>70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19" t="s">
        <v>99</v>
      </c>
      <c r="C34" s="120"/>
    </row>
    <row r="35" spans="2:8" ht="17.25" thickBot="1" x14ac:dyDescent="0.35">
      <c r="B35" s="121"/>
      <c r="C35" s="122"/>
      <c r="D35" s="118"/>
      <c r="E35" s="118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1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98</v>
      </c>
      <c r="C40" s="12"/>
    </row>
    <row r="41" spans="2:8" x14ac:dyDescent="0.3">
      <c r="B41" s="12" t="s">
        <v>32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19" t="s">
        <v>68</v>
      </c>
      <c r="C46" s="120"/>
    </row>
    <row r="47" spans="2:8" ht="17.25" thickBot="1" x14ac:dyDescent="0.35">
      <c r="B47" s="121"/>
      <c r="C47" s="122"/>
      <c r="D47" s="118"/>
      <c r="E47" s="118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1</v>
      </c>
    </row>
    <row r="50" spans="2:9" x14ac:dyDescent="0.3">
      <c r="B50" s="12" t="s">
        <v>14</v>
      </c>
      <c r="C50" s="14" t="s">
        <v>77</v>
      </c>
      <c r="D50" s="15" t="s">
        <v>79</v>
      </c>
      <c r="E50" s="15"/>
    </row>
    <row r="51" spans="2:9" x14ac:dyDescent="0.3">
      <c r="B51" s="12"/>
      <c r="C51" s="14" t="s">
        <v>78</v>
      </c>
      <c r="D51" s="15" t="s">
        <v>79</v>
      </c>
    </row>
    <row r="54" spans="2:9" ht="17.25" thickBot="1" x14ac:dyDescent="0.35"/>
    <row r="55" spans="2:9" x14ac:dyDescent="0.3">
      <c r="B55" s="119" t="s">
        <v>66</v>
      </c>
      <c r="C55" s="120"/>
    </row>
    <row r="56" spans="2:9" ht="17.25" thickBot="1" x14ac:dyDescent="0.35">
      <c r="B56" s="121"/>
      <c r="C56" s="122"/>
      <c r="D56" s="118" t="s">
        <v>46</v>
      </c>
      <c r="E56" s="118"/>
      <c r="H56" s="26"/>
    </row>
    <row r="57" spans="2:9" ht="17.25" thickBot="1" x14ac:dyDescent="0.35">
      <c r="B57" s="132" t="s">
        <v>31</v>
      </c>
      <c r="C57" s="133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30</v>
      </c>
      <c r="F59" s="16">
        <v>0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40</v>
      </c>
      <c r="D61" s="21" t="s">
        <v>41</v>
      </c>
      <c r="E61" s="15" t="s">
        <v>25</v>
      </c>
    </row>
    <row r="62" spans="2:9" x14ac:dyDescent="0.3">
      <c r="B62" s="13" t="s">
        <v>105</v>
      </c>
      <c r="C62" s="13" t="s">
        <v>107</v>
      </c>
      <c r="D62" s="21"/>
      <c r="E62" s="15" t="s">
        <v>25</v>
      </c>
    </row>
    <row r="63" spans="2:9" x14ac:dyDescent="0.3">
      <c r="B63" s="13" t="s">
        <v>106</v>
      </c>
      <c r="C63" s="13" t="s">
        <v>107</v>
      </c>
      <c r="D63" s="21"/>
      <c r="E63" s="15" t="s">
        <v>25</v>
      </c>
    </row>
    <row r="64" spans="2:9" x14ac:dyDescent="0.3">
      <c r="B64" s="13" t="s">
        <v>20</v>
      </c>
      <c r="C64" s="13" t="s">
        <v>42</v>
      </c>
      <c r="D64" s="21" t="s">
        <v>45</v>
      </c>
      <c r="E64" s="15" t="s">
        <v>25</v>
      </c>
      <c r="I64" s="25"/>
    </row>
    <row r="65" spans="2:9" x14ac:dyDescent="0.3">
      <c r="B65" s="13" t="s">
        <v>21</v>
      </c>
      <c r="C65" s="13" t="s">
        <v>43</v>
      </c>
      <c r="D65" s="21" t="s">
        <v>44</v>
      </c>
      <c r="E65" s="15" t="s">
        <v>25</v>
      </c>
    </row>
    <row r="71" spans="2:9" x14ac:dyDescent="0.3">
      <c r="I71" s="25"/>
    </row>
    <row r="74" spans="2:9" x14ac:dyDescent="0.3">
      <c r="I74" s="26"/>
    </row>
    <row r="76" spans="2:9" x14ac:dyDescent="0.3">
      <c r="I76" s="26"/>
    </row>
    <row r="77" spans="2:9" x14ac:dyDescent="0.3">
      <c r="I77" s="26"/>
    </row>
    <row r="78" spans="2:9" x14ac:dyDescent="0.3">
      <c r="I78" s="26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 t="s">
        <v>135</v>
      </c>
    </row>
    <row r="4" spans="2:9" ht="17.25" thickBot="1" x14ac:dyDescent="0.35">
      <c r="B4" s="33" t="s">
        <v>58</v>
      </c>
    </row>
    <row r="5" spans="2:9" ht="20.25" x14ac:dyDescent="0.3">
      <c r="B5" s="134" t="s">
        <v>7</v>
      </c>
      <c r="C5" s="135"/>
      <c r="D5" s="136"/>
      <c r="E5" s="81" t="str">
        <f>'정량평가 총계'!F6</f>
        <v>미얀마 000 사업</v>
      </c>
    </row>
    <row r="6" spans="2:9" ht="17.25" thickBot="1" x14ac:dyDescent="0.35">
      <c r="B6" s="137" t="s">
        <v>11</v>
      </c>
      <c r="C6" s="138"/>
      <c r="D6" s="139"/>
      <c r="E6" s="82" t="str">
        <f>'정량평가 총계'!F7</f>
        <v>000 기업</v>
      </c>
      <c r="H6" s="26" t="s">
        <v>130</v>
      </c>
    </row>
    <row r="7" spans="2:9" x14ac:dyDescent="0.3">
      <c r="B7" s="140" t="s">
        <v>10</v>
      </c>
      <c r="C7" s="141"/>
      <c r="D7" s="88" t="s">
        <v>23</v>
      </c>
      <c r="E7" s="89" t="s">
        <v>3</v>
      </c>
      <c r="I7" t="s">
        <v>50</v>
      </c>
    </row>
    <row r="8" spans="2:9" x14ac:dyDescent="0.3">
      <c r="B8" s="125" t="s">
        <v>60</v>
      </c>
      <c r="C8" s="1" t="str">
        <f>'정량평가 총계'!C14</f>
        <v>2-1. 기업신용등급</v>
      </c>
      <c r="D8" s="62" t="s">
        <v>52</v>
      </c>
      <c r="E8" s="90">
        <f>E17</f>
        <v>5</v>
      </c>
      <c r="F8" t="str">
        <f>IF(ISERROR(FIND(E8,D8)),FALSE,"")</f>
        <v/>
      </c>
      <c r="H8" s="26" t="s">
        <v>132</v>
      </c>
    </row>
    <row r="9" spans="2:9" x14ac:dyDescent="0.3">
      <c r="B9" s="126"/>
      <c r="C9" s="1" t="str">
        <f>'정량평가 총계'!C15</f>
        <v>2-2. 국내외 투자개발 인프라사업 수행 경험</v>
      </c>
      <c r="D9" s="62" t="s">
        <v>52</v>
      </c>
      <c r="E9" s="90">
        <f>E24</f>
        <v>5</v>
      </c>
      <c r="F9" t="str">
        <f t="shared" ref="F9:F10" si="0">IF(ISERROR(FIND(E9,D9)),FALSE,"")</f>
        <v/>
      </c>
      <c r="I9" s="20" t="s">
        <v>100</v>
      </c>
    </row>
    <row r="10" spans="2:9" ht="17.25" thickBot="1" x14ac:dyDescent="0.35">
      <c r="B10" s="127"/>
      <c r="C10" s="10" t="str">
        <f>'정량평가 총계'!C16</f>
        <v>2-3. 대상국가 사업경험</v>
      </c>
      <c r="D10" s="92" t="s">
        <v>52</v>
      </c>
      <c r="E10" s="91">
        <f>F36</f>
        <v>2</v>
      </c>
      <c r="F10" t="str">
        <f t="shared" si="0"/>
        <v/>
      </c>
      <c r="H10" s="93" t="s">
        <v>134</v>
      </c>
    </row>
    <row r="13" spans="2:9" ht="17.25" thickBot="1" x14ac:dyDescent="0.35"/>
    <row r="14" spans="2:9" x14ac:dyDescent="0.3">
      <c r="B14" s="119" t="s">
        <v>129</v>
      </c>
      <c r="C14" s="120"/>
    </row>
    <row r="15" spans="2:9" ht="17.25" thickBot="1" x14ac:dyDescent="0.35">
      <c r="B15" s="121"/>
      <c r="C15" s="122"/>
      <c r="D15" s="12"/>
    </row>
    <row r="16" spans="2:9" x14ac:dyDescent="0.3">
      <c r="B16" s="85" t="s">
        <v>12</v>
      </c>
      <c r="C16" s="85" t="s">
        <v>34</v>
      </c>
      <c r="D16" s="85" t="s">
        <v>13</v>
      </c>
      <c r="E16" s="85" t="s">
        <v>3</v>
      </c>
    </row>
    <row r="17" spans="2:5" x14ac:dyDescent="0.3">
      <c r="B17" s="12" t="s">
        <v>35</v>
      </c>
      <c r="C17" s="12" t="s">
        <v>36</v>
      </c>
      <c r="D17" s="12" t="s">
        <v>33</v>
      </c>
      <c r="E17" s="16">
        <v>5</v>
      </c>
    </row>
    <row r="20" spans="2:5" ht="17.25" thickBot="1" x14ac:dyDescent="0.35"/>
    <row r="21" spans="2:5" x14ac:dyDescent="0.3">
      <c r="B21" s="119" t="s">
        <v>131</v>
      </c>
      <c r="C21" s="120"/>
    </row>
    <row r="22" spans="2:5" ht="17.25" thickBot="1" x14ac:dyDescent="0.35">
      <c r="B22" s="121"/>
      <c r="C22" s="122"/>
      <c r="D22" s="12"/>
    </row>
    <row r="23" spans="2:5" x14ac:dyDescent="0.3">
      <c r="B23" s="85" t="s">
        <v>12</v>
      </c>
      <c r="C23" s="85" t="s">
        <v>5</v>
      </c>
      <c r="D23" s="85" t="s">
        <v>13</v>
      </c>
      <c r="E23" s="85" t="s">
        <v>3</v>
      </c>
    </row>
    <row r="24" spans="2:5" x14ac:dyDescent="0.3">
      <c r="B24" s="19"/>
      <c r="C24" s="19"/>
      <c r="D24" s="19"/>
      <c r="E24" s="16">
        <v>5</v>
      </c>
    </row>
    <row r="25" spans="2:5" x14ac:dyDescent="0.3">
      <c r="B25" s="142" t="s">
        <v>28</v>
      </c>
      <c r="C25" s="12" t="s">
        <v>27</v>
      </c>
      <c r="D25" s="12" t="s">
        <v>33</v>
      </c>
    </row>
    <row r="26" spans="2:5" x14ac:dyDescent="0.3">
      <c r="B26" s="142"/>
      <c r="C26" s="12" t="s">
        <v>27</v>
      </c>
      <c r="D26" s="12" t="s">
        <v>33</v>
      </c>
    </row>
    <row r="27" spans="2:5" x14ac:dyDescent="0.3">
      <c r="B27" s="142"/>
      <c r="C27" s="12" t="s">
        <v>27</v>
      </c>
      <c r="D27" s="12" t="s">
        <v>33</v>
      </c>
    </row>
    <row r="28" spans="2:5" x14ac:dyDescent="0.3">
      <c r="B28" s="143" t="s">
        <v>29</v>
      </c>
      <c r="C28" s="12" t="s">
        <v>27</v>
      </c>
      <c r="D28" s="12" t="s">
        <v>33</v>
      </c>
    </row>
    <row r="29" spans="2:5" x14ac:dyDescent="0.3">
      <c r="B29" s="143"/>
      <c r="C29" s="12" t="s">
        <v>27</v>
      </c>
      <c r="D29" s="12" t="s">
        <v>33</v>
      </c>
    </row>
    <row r="30" spans="2:5" x14ac:dyDescent="0.3">
      <c r="B30" s="49"/>
      <c r="C30" s="12"/>
      <c r="D30" s="12"/>
    </row>
    <row r="31" spans="2:5" x14ac:dyDescent="0.3">
      <c r="B31" s="49"/>
      <c r="C31" s="12"/>
      <c r="D31" s="12"/>
    </row>
    <row r="32" spans="2:5" ht="17.25" thickBot="1" x14ac:dyDescent="0.35">
      <c r="B32" s="49"/>
      <c r="C32" s="12"/>
      <c r="D32" s="12"/>
    </row>
    <row r="33" spans="2:6" x14ac:dyDescent="0.3">
      <c r="B33" s="119" t="s">
        <v>133</v>
      </c>
      <c r="C33" s="120"/>
    </row>
    <row r="34" spans="2:6" ht="17.25" thickBot="1" x14ac:dyDescent="0.35">
      <c r="B34" s="121"/>
      <c r="C34" s="122"/>
      <c r="D34" s="12"/>
    </row>
    <row r="35" spans="2:6" x14ac:dyDescent="0.3">
      <c r="B35" s="85" t="s">
        <v>12</v>
      </c>
      <c r="C35" s="85" t="s">
        <v>5</v>
      </c>
      <c r="D35" s="85" t="s">
        <v>53</v>
      </c>
      <c r="E35" s="85" t="s">
        <v>13</v>
      </c>
      <c r="F35" s="85" t="s">
        <v>3</v>
      </c>
    </row>
    <row r="36" spans="2:6" x14ac:dyDescent="0.3">
      <c r="B36" s="12" t="s">
        <v>35</v>
      </c>
      <c r="C36" s="12" t="s">
        <v>27</v>
      </c>
      <c r="D36" s="12" t="s">
        <v>54</v>
      </c>
      <c r="E36" s="12" t="s">
        <v>33</v>
      </c>
      <c r="F36" s="16">
        <v>2</v>
      </c>
    </row>
  </sheetData>
  <mergeCells count="9">
    <mergeCell ref="B33:C34"/>
    <mergeCell ref="B21:C22"/>
    <mergeCell ref="B25:B27"/>
    <mergeCell ref="B28:B29"/>
    <mergeCell ref="B5:D5"/>
    <mergeCell ref="B6:D6"/>
    <mergeCell ref="B7:C7"/>
    <mergeCell ref="B8:B10"/>
    <mergeCell ref="B14:C15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3B6E-6889-4156-A21B-0F89BD5BB67F}">
  <dimension ref="B1:I17"/>
  <sheetViews>
    <sheetView showGridLines="0" view="pageBreakPreview" zoomScale="85" zoomScaleNormal="85" zoomScaleSheetLayoutView="85" workbookViewId="0">
      <pane ySplit="9" topLeftCell="A10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375" customWidth="1"/>
  </cols>
  <sheetData>
    <row r="1" spans="2:9" x14ac:dyDescent="0.3">
      <c r="B1" s="35" t="s">
        <v>135</v>
      </c>
    </row>
    <row r="4" spans="2:9" ht="17.25" thickBot="1" x14ac:dyDescent="0.35">
      <c r="B4" s="33" t="s">
        <v>55</v>
      </c>
    </row>
    <row r="5" spans="2:9" ht="20.25" x14ac:dyDescent="0.3">
      <c r="B5" s="134" t="s">
        <v>7</v>
      </c>
      <c r="C5" s="135"/>
      <c r="D5" s="136"/>
      <c r="E5" s="81" t="str">
        <f>'정량평가 총계'!F6</f>
        <v>미얀마 000 사업</v>
      </c>
    </row>
    <row r="6" spans="2:9" ht="17.25" thickBot="1" x14ac:dyDescent="0.35">
      <c r="B6" s="137" t="s">
        <v>11</v>
      </c>
      <c r="C6" s="138"/>
      <c r="D6" s="139"/>
      <c r="E6" s="82" t="str">
        <f>'정량평가 총계'!F7</f>
        <v>000 기업</v>
      </c>
    </row>
    <row r="7" spans="2:9" x14ac:dyDescent="0.3">
      <c r="B7" s="140" t="s">
        <v>10</v>
      </c>
      <c r="C7" s="141"/>
      <c r="D7" s="88" t="s">
        <v>23</v>
      </c>
      <c r="E7" s="89" t="s">
        <v>3</v>
      </c>
      <c r="I7" s="20"/>
    </row>
    <row r="8" spans="2:9" ht="17.25" thickBot="1" x14ac:dyDescent="0.35">
      <c r="B8" s="95" t="s">
        <v>109</v>
      </c>
      <c r="C8" s="10" t="str">
        <f>'정량평가 총계'!C17</f>
        <v>5-1. 타당성조사 수행 여부</v>
      </c>
      <c r="D8" s="97" t="s">
        <v>111</v>
      </c>
      <c r="E8" s="91">
        <f>E15</f>
        <v>5</v>
      </c>
      <c r="F8" t="str">
        <f t="shared" ref="F8" si="0">IF(ISERROR(FIND(E8,D8)),FALSE,"")</f>
        <v/>
      </c>
      <c r="H8" s="26" t="s">
        <v>112</v>
      </c>
    </row>
    <row r="11" spans="2:9" ht="17.25" thickBot="1" x14ac:dyDescent="0.35"/>
    <row r="12" spans="2:9" x14ac:dyDescent="0.3">
      <c r="B12" s="119" t="s">
        <v>113</v>
      </c>
      <c r="C12" s="120"/>
    </row>
    <row r="13" spans="2:9" ht="17.25" thickBot="1" x14ac:dyDescent="0.35">
      <c r="B13" s="121"/>
      <c r="C13" s="122"/>
      <c r="D13" s="12"/>
    </row>
    <row r="14" spans="2:9" x14ac:dyDescent="0.3">
      <c r="B14" s="85" t="s">
        <v>114</v>
      </c>
      <c r="C14" s="85" t="s">
        <v>5</v>
      </c>
      <c r="D14" s="85" t="s">
        <v>13</v>
      </c>
      <c r="E14" s="85" t="s">
        <v>3</v>
      </c>
    </row>
    <row r="15" spans="2:9" x14ac:dyDescent="0.3">
      <c r="B15" s="12" t="s">
        <v>115</v>
      </c>
      <c r="C15" s="12" t="s">
        <v>118</v>
      </c>
      <c r="D15" s="15" t="s">
        <v>117</v>
      </c>
      <c r="E15" s="16">
        <v>5</v>
      </c>
    </row>
    <row r="16" spans="2:9" x14ac:dyDescent="0.3">
      <c r="D16" s="33" t="s">
        <v>116</v>
      </c>
    </row>
    <row r="17" spans="4:4" x14ac:dyDescent="0.3">
      <c r="D17" s="96"/>
    </row>
  </sheetData>
  <mergeCells count="4">
    <mergeCell ref="B12:C13"/>
    <mergeCell ref="B5:D5"/>
    <mergeCell ref="B6:D6"/>
    <mergeCell ref="B7:C7"/>
  </mergeCells>
  <phoneticPr fontId="2" type="noConversion"/>
  <pageMargins left="0.7" right="0.7" top="0.75" bottom="0.75" header="0.3" footer="0.3"/>
  <pageSetup paperSize="9" scale="65" orientation="portrait" verticalDpi="0" r:id="rId1"/>
  <ignoredErrors>
    <ignoredError sqref="D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 t="s">
        <v>135</v>
      </c>
    </row>
    <row r="4" spans="2:10" ht="17.25" thickBot="1" x14ac:dyDescent="0.35">
      <c r="B4" s="33" t="s">
        <v>55</v>
      </c>
    </row>
    <row r="5" spans="2:10" ht="20.25" x14ac:dyDescent="0.3">
      <c r="B5" s="134" t="s">
        <v>7</v>
      </c>
      <c r="C5" s="135"/>
      <c r="D5" s="135"/>
      <c r="E5" s="81" t="str">
        <f>'정량평가 총계'!F6</f>
        <v>미얀마 000 사업</v>
      </c>
      <c r="H5"/>
    </row>
    <row r="6" spans="2:10" ht="17.25" thickBot="1" x14ac:dyDescent="0.35">
      <c r="B6" s="137" t="s">
        <v>11</v>
      </c>
      <c r="C6" s="138"/>
      <c r="D6" s="138"/>
      <c r="E6" s="82" t="str">
        <f>'정량평가 총계'!F7</f>
        <v>000 기업</v>
      </c>
    </row>
    <row r="7" spans="2:10" ht="17.25" thickBot="1" x14ac:dyDescent="0.35">
      <c r="B7" s="140" t="s">
        <v>10</v>
      </c>
      <c r="C7" s="141"/>
      <c r="D7" s="83" t="s">
        <v>23</v>
      </c>
      <c r="E7" s="84" t="s">
        <v>4</v>
      </c>
      <c r="H7"/>
    </row>
    <row r="8" spans="2:10" x14ac:dyDescent="0.3">
      <c r="B8" s="144" t="s">
        <v>80</v>
      </c>
      <c r="C8" s="52" t="s">
        <v>81</v>
      </c>
      <c r="D8" s="53">
        <v>2</v>
      </c>
      <c r="E8" s="54">
        <f>E17</f>
        <v>2</v>
      </c>
      <c r="F8" t="str">
        <f>IF(OR(E8=D8,E8=0),"",FALSE)</f>
        <v/>
      </c>
      <c r="H8" s="30" t="s">
        <v>103</v>
      </c>
    </row>
    <row r="9" spans="2:10" x14ac:dyDescent="0.3">
      <c r="B9" s="108"/>
      <c r="C9" s="1" t="s">
        <v>82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87</v>
      </c>
    </row>
    <row r="10" spans="2:10" ht="17.25" thickBot="1" x14ac:dyDescent="0.35">
      <c r="B10" s="145"/>
      <c r="C10" s="10" t="s">
        <v>83</v>
      </c>
      <c r="D10" s="57">
        <v>8</v>
      </c>
      <c r="E10" s="58">
        <f>E30</f>
        <v>8</v>
      </c>
      <c r="F10" t="str">
        <f t="shared" si="0"/>
        <v/>
      </c>
      <c r="H10" s="26" t="s">
        <v>104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19" t="s">
        <v>84</v>
      </c>
      <c r="C14" s="120"/>
    </row>
    <row r="15" spans="2:10" ht="17.25" thickBot="1" x14ac:dyDescent="0.35">
      <c r="B15" s="121"/>
      <c r="C15" s="122"/>
      <c r="D15" s="20"/>
    </row>
    <row r="16" spans="2:10" x14ac:dyDescent="0.3">
      <c r="B16" s="85" t="s">
        <v>91</v>
      </c>
      <c r="C16" s="85" t="s">
        <v>92</v>
      </c>
      <c r="D16" s="85" t="s">
        <v>93</v>
      </c>
      <c r="E16" s="85" t="s">
        <v>4</v>
      </c>
    </row>
    <row r="17" spans="2:10" x14ac:dyDescent="0.3">
      <c r="B17" s="50" t="s">
        <v>94</v>
      </c>
      <c r="C17" s="13" t="s">
        <v>95</v>
      </c>
      <c r="D17" s="12" t="s">
        <v>96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19" t="s">
        <v>85</v>
      </c>
      <c r="C20" s="120"/>
    </row>
    <row r="21" spans="2:10" ht="17.25" thickBot="1" x14ac:dyDescent="0.35">
      <c r="B21" s="121"/>
      <c r="C21" s="122"/>
      <c r="D21" s="20"/>
    </row>
    <row r="22" spans="2:10" x14ac:dyDescent="0.3">
      <c r="B22" s="85" t="s">
        <v>12</v>
      </c>
      <c r="C22" s="85" t="s">
        <v>38</v>
      </c>
      <c r="D22" s="85"/>
      <c r="E22" s="85" t="s">
        <v>4</v>
      </c>
    </row>
    <row r="23" spans="2:10" x14ac:dyDescent="0.3">
      <c r="B23" s="50" t="s">
        <v>88</v>
      </c>
      <c r="C23" s="59" t="s">
        <v>90</v>
      </c>
      <c r="D23" s="12"/>
      <c r="E23" s="16">
        <v>2</v>
      </c>
    </row>
    <row r="24" spans="2:10" x14ac:dyDescent="0.3">
      <c r="B24" s="50" t="s">
        <v>89</v>
      </c>
      <c r="C24" s="13" t="s">
        <v>35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19" t="s">
        <v>86</v>
      </c>
      <c r="C27" s="120"/>
    </row>
    <row r="28" spans="2:10" ht="17.25" thickBot="1" x14ac:dyDescent="0.35">
      <c r="B28" s="121"/>
      <c r="C28" s="122"/>
      <c r="D28" s="20"/>
    </row>
    <row r="29" spans="2:10" x14ac:dyDescent="0.3">
      <c r="B29" s="85" t="s">
        <v>12</v>
      </c>
      <c r="C29" s="85" t="s">
        <v>38</v>
      </c>
      <c r="D29" s="85" t="s">
        <v>13</v>
      </c>
      <c r="E29" s="85" t="s">
        <v>4</v>
      </c>
    </row>
    <row r="30" spans="2:10" x14ac:dyDescent="0.3">
      <c r="B30" s="18" t="s">
        <v>37</v>
      </c>
      <c r="C30" s="13" t="s">
        <v>35</v>
      </c>
      <c r="D30" s="12" t="s">
        <v>39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EB6ED-BB5F-4B08-9C03-5925ECB142C8}">
  <dimension ref="B1:J15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E8" sqref="E8"/>
    </sheetView>
  </sheetViews>
  <sheetFormatPr defaultRowHeight="16.5" x14ac:dyDescent="0.3"/>
  <cols>
    <col min="1" max="1" width="1.625" style="147" customWidth="1"/>
    <col min="2" max="2" width="11.625" style="147" bestFit="1" customWidth="1"/>
    <col min="3" max="3" width="51.5" style="147" customWidth="1"/>
    <col min="4" max="4" width="22.625" style="147" customWidth="1"/>
    <col min="5" max="5" width="20.25" style="147" bestFit="1" customWidth="1"/>
    <col min="6" max="6" width="21.625" style="147" customWidth="1"/>
    <col min="7" max="7" width="2.5" style="156" customWidth="1"/>
    <col min="8" max="8" width="21.625" style="156" customWidth="1"/>
    <col min="9" max="10" width="9" style="147"/>
    <col min="11" max="11" width="8.5" style="147" bestFit="1" customWidth="1"/>
    <col min="12" max="12" width="17.375" style="147" bestFit="1" customWidth="1"/>
    <col min="13" max="13" width="9.125" style="147" bestFit="1" customWidth="1"/>
    <col min="14" max="16384" width="9" style="147"/>
  </cols>
  <sheetData>
    <row r="1" spans="2:10" x14ac:dyDescent="0.3">
      <c r="B1" s="158"/>
    </row>
    <row r="4" spans="2:10" ht="17.25" thickBot="1" x14ac:dyDescent="0.35">
      <c r="B4" s="157" t="s">
        <v>55</v>
      </c>
    </row>
    <row r="5" spans="2:10" ht="20.25" x14ac:dyDescent="0.3">
      <c r="B5" s="134" t="s">
        <v>7</v>
      </c>
      <c r="C5" s="135"/>
      <c r="D5" s="135"/>
      <c r="E5" s="161" t="str">
        <f>'[1]정량평가 총계'!F6</f>
        <v>미얀마 000 사업</v>
      </c>
      <c r="H5" s="147"/>
    </row>
    <row r="6" spans="2:10" ht="17.25" thickBot="1" x14ac:dyDescent="0.35">
      <c r="B6" s="137" t="s">
        <v>11</v>
      </c>
      <c r="C6" s="138"/>
      <c r="D6" s="138"/>
      <c r="E6" s="162" t="str">
        <f>'[1]정량평가 총계'!F7</f>
        <v>000 기업</v>
      </c>
    </row>
    <row r="7" spans="2:10" ht="17.25" thickBot="1" x14ac:dyDescent="0.35">
      <c r="B7" s="140" t="s">
        <v>10</v>
      </c>
      <c r="C7" s="141"/>
      <c r="D7" s="163" t="s">
        <v>23</v>
      </c>
      <c r="E7" s="164" t="s">
        <v>4</v>
      </c>
      <c r="H7" s="147"/>
    </row>
    <row r="8" spans="2:10" x14ac:dyDescent="0.3">
      <c r="B8" s="166" t="s">
        <v>139</v>
      </c>
      <c r="C8" s="159" t="s">
        <v>140</v>
      </c>
      <c r="D8" s="167" t="s">
        <v>141</v>
      </c>
      <c r="E8" s="160">
        <f>E15</f>
        <v>0</v>
      </c>
      <c r="H8" s="156" t="s">
        <v>142</v>
      </c>
    </row>
    <row r="9" spans="2:10" s="156" customFormat="1" x14ac:dyDescent="0.3">
      <c r="B9" s="153"/>
      <c r="C9" s="154"/>
      <c r="D9" s="155"/>
      <c r="E9" s="153"/>
      <c r="I9" s="147"/>
      <c r="J9" s="147"/>
    </row>
    <row r="10" spans="2:10" s="156" customFormat="1" x14ac:dyDescent="0.3">
      <c r="B10" s="153"/>
      <c r="C10" s="154"/>
      <c r="D10" s="155"/>
      <c r="E10" s="153"/>
      <c r="I10" s="147"/>
      <c r="J10" s="147"/>
    </row>
    <row r="11" spans="2:10" ht="17.25" thickBot="1" x14ac:dyDescent="0.35"/>
    <row r="12" spans="2:10" x14ac:dyDescent="0.3">
      <c r="B12" s="175" t="s">
        <v>140</v>
      </c>
      <c r="C12" s="120"/>
    </row>
    <row r="13" spans="2:10" ht="17.25" thickBot="1" x14ac:dyDescent="0.35">
      <c r="B13" s="121"/>
      <c r="C13" s="122"/>
      <c r="D13" s="151"/>
    </row>
    <row r="14" spans="2:10" x14ac:dyDescent="0.3">
      <c r="B14" s="165" t="s">
        <v>91</v>
      </c>
      <c r="C14" s="165" t="s">
        <v>5</v>
      </c>
      <c r="D14" s="165" t="s">
        <v>13</v>
      </c>
      <c r="E14" s="165" t="s">
        <v>3</v>
      </c>
    </row>
    <row r="15" spans="2:10" x14ac:dyDescent="0.3">
      <c r="B15" s="176" t="s">
        <v>143</v>
      </c>
      <c r="C15" s="177"/>
      <c r="D15" s="178"/>
      <c r="E15" s="171"/>
    </row>
  </sheetData>
  <mergeCells count="5">
    <mergeCell ref="B5:D5"/>
    <mergeCell ref="B6:D6"/>
    <mergeCell ref="B7:C7"/>
    <mergeCell ref="B12:C13"/>
    <mergeCell ref="B15:D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정량평가 총계</vt:lpstr>
      <vt:lpstr>1. 사업환경</vt:lpstr>
      <vt:lpstr>2. 사업추진 역량</vt:lpstr>
      <vt:lpstr>5. 지원의 적정성</vt:lpstr>
      <vt:lpstr>7. 기타가점</vt:lpstr>
      <vt:lpstr>8. 기타감점</vt:lpstr>
      <vt:lpstr>'1. 사업환경'!Print_Area</vt:lpstr>
      <vt:lpstr>'2. 사업추진 역량'!Print_Area</vt:lpstr>
      <vt:lpstr>'5. 지원의 적정성'!Print_Area</vt:lpstr>
      <vt:lpstr>'7. 기타가점'!Print_Area</vt:lpstr>
      <vt:lpstr>'8. 기타감점'!Print_Area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2021-11-24T01:20:32Z</cp:lastPrinted>
  <dcterms:created xsi:type="dcterms:W3CDTF">2020-09-23T05:35:41Z</dcterms:created>
  <dcterms:modified xsi:type="dcterms:W3CDTF">2024-05-29T23:33:21Z</dcterms:modified>
</cp:coreProperties>
</file>